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20730" windowHeight="11760"/>
  </bookViews>
  <sheets>
    <sheet name="открытые бюджеты " sheetId="1" r:id="rId1"/>
  </sheets>
  <externalReferences>
    <externalReference r:id="rId2"/>
    <externalReference r:id="rId3"/>
  </externalReference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8" i="1"/>
  <c r="G8"/>
  <c r="C8"/>
  <c r="D8" s="1"/>
  <c r="E8" l="1"/>
  <c r="J8"/>
  <c r="I8"/>
  <c r="H8"/>
  <c r="F8"/>
  <c r="K8" l="1"/>
  <c r="T8" s="1"/>
</calcChain>
</file>

<file path=xl/sharedStrings.xml><?xml version="1.0" encoding="utf-8"?>
<sst xmlns="http://schemas.openxmlformats.org/spreadsheetml/2006/main" count="25" uniqueCount="25">
  <si>
    <t xml:space="preserve">Сводная информация по открытым бюджетам  за 2022 год </t>
  </si>
  <si>
    <t>№</t>
  </si>
  <si>
    <t>Наименование</t>
  </si>
  <si>
    <t xml:space="preserve">ФЗП за год </t>
  </si>
  <si>
    <t xml:space="preserve">Налоги </t>
  </si>
  <si>
    <t xml:space="preserve">ИТОГО по зар.пл/ с налогами </t>
  </si>
  <si>
    <t xml:space="preserve">содержание школ </t>
  </si>
  <si>
    <t>мебель</t>
  </si>
  <si>
    <t>кабинеты</t>
  </si>
  <si>
    <t>турникет</t>
  </si>
  <si>
    <t>в месяц  МБ+РБ</t>
  </si>
  <si>
    <t xml:space="preserve">з/пл  </t>
  </si>
  <si>
    <t>налоги</t>
  </si>
  <si>
    <t>Коомунальные расходы</t>
  </si>
  <si>
    <t>ГСМ /144</t>
  </si>
  <si>
    <t xml:space="preserve">Общие затраты школ  за год </t>
  </si>
  <si>
    <t>111  год</t>
  </si>
  <si>
    <t>отопление за отопительный сезон</t>
  </si>
  <si>
    <t>эл/энергия год</t>
  </si>
  <si>
    <t>услуги связи год/152</t>
  </si>
  <si>
    <t>вода канализ</t>
  </si>
  <si>
    <t>Игликская казахская средняя школа</t>
  </si>
  <si>
    <t>тыс.т.</t>
  </si>
  <si>
    <t xml:space="preserve">Руководитель </t>
  </si>
  <si>
    <t>Нурова Д.Ш.</t>
  </si>
</sst>
</file>

<file path=xl/styles.xml><?xml version="1.0" encoding="utf-8"?>
<styleSheet xmlns="http://schemas.openxmlformats.org/spreadsheetml/2006/main">
  <numFmts count="2">
    <numFmt numFmtId="164" formatCode="#,##0.0"/>
    <numFmt numFmtId="165" formatCode="[$-419]General"/>
  </numFmts>
  <fonts count="1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color rgb="FFFF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rgb="FF000000"/>
      <name val="Tahoma"/>
      <family val="2"/>
      <charset val="204"/>
    </font>
    <font>
      <sz val="12"/>
      <color rgb="FFFF0000"/>
      <name val="Times New Roman"/>
      <family val="1"/>
      <charset val="204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66FFFF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165" fontId="8" fillId="0" borderId="0" applyBorder="0" applyProtection="0"/>
  </cellStyleXfs>
  <cellXfs count="86">
    <xf numFmtId="0" fontId="0" fillId="0" borderId="0" xfId="0"/>
    <xf numFmtId="0" fontId="2" fillId="0" borderId="0" xfId="0" applyFont="1"/>
    <xf numFmtId="0" fontId="2" fillId="2" borderId="0" xfId="0" applyFont="1" applyFill="1" applyAlignment="1">
      <alignment horizontal="center"/>
    </xf>
    <xf numFmtId="3" fontId="2" fillId="2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3" fontId="0" fillId="2" borderId="0" xfId="0" applyNumberFormat="1" applyFill="1" applyAlignment="1">
      <alignment horizontal="center" vertical="center" wrapText="1"/>
    </xf>
    <xf numFmtId="14" fontId="1" fillId="2" borderId="0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49" fontId="0" fillId="2" borderId="0" xfId="0" applyNumberFormat="1" applyFill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164" fontId="5" fillId="0" borderId="3" xfId="0" applyNumberFormat="1" applyFont="1" applyBorder="1" applyAlignment="1">
      <alignment horizontal="center"/>
    </xf>
    <xf numFmtId="3" fontId="5" fillId="2" borderId="3" xfId="0" applyNumberFormat="1" applyFont="1" applyFill="1" applyBorder="1" applyAlignment="1">
      <alignment horizontal="center" vertical="center" wrapText="1"/>
    </xf>
    <xf numFmtId="3" fontId="4" fillId="2" borderId="6" xfId="0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/>
    </xf>
    <xf numFmtId="3" fontId="5" fillId="2" borderId="0" xfId="0" applyNumberFormat="1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/>
    </xf>
    <xf numFmtId="164" fontId="5" fillId="0" borderId="0" xfId="0" applyNumberFormat="1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164" fontId="5" fillId="0" borderId="6" xfId="0" applyNumberFormat="1" applyFont="1" applyBorder="1" applyAlignment="1">
      <alignment horizontal="center"/>
    </xf>
    <xf numFmtId="3" fontId="5" fillId="2" borderId="6" xfId="0" applyNumberFormat="1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vertical="center" wrapText="1"/>
    </xf>
    <xf numFmtId="0" fontId="7" fillId="2" borderId="6" xfId="0" applyFont="1" applyFill="1" applyBorder="1" applyAlignment="1">
      <alignment horizontal="center" vertical="center" wrapText="1"/>
    </xf>
    <xf numFmtId="3" fontId="4" fillId="2" borderId="9" xfId="0" applyNumberFormat="1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 vertical="top" wrapText="1"/>
    </xf>
    <xf numFmtId="0" fontId="6" fillId="2" borderId="6" xfId="0" applyFont="1" applyFill="1" applyBorder="1" applyAlignment="1">
      <alignment vertical="top" wrapText="1"/>
    </xf>
    <xf numFmtId="0" fontId="6" fillId="2" borderId="8" xfId="0" applyFont="1" applyFill="1" applyBorder="1" applyAlignment="1">
      <alignment vertical="top" wrapText="1"/>
    </xf>
    <xf numFmtId="0" fontId="0" fillId="2" borderId="0" xfId="0" applyFill="1"/>
    <xf numFmtId="165" fontId="9" fillId="2" borderId="10" xfId="1" applyFont="1" applyFill="1" applyBorder="1" applyAlignment="1">
      <alignment horizontal="center" vertical="center" wrapText="1"/>
    </xf>
    <xf numFmtId="165" fontId="10" fillId="2" borderId="11" xfId="1" applyFont="1" applyFill="1" applyBorder="1" applyAlignment="1">
      <alignment vertical="top" wrapText="1"/>
    </xf>
    <xf numFmtId="164" fontId="10" fillId="2" borderId="6" xfId="1" applyNumberFormat="1" applyFont="1" applyFill="1" applyBorder="1" applyAlignment="1">
      <alignment vertical="center" wrapText="1"/>
    </xf>
    <xf numFmtId="3" fontId="4" fillId="2" borderId="9" xfId="0" applyNumberFormat="1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11" fillId="2" borderId="0" xfId="0" applyFont="1" applyFill="1"/>
    <xf numFmtId="0" fontId="12" fillId="2" borderId="0" xfId="0" applyFont="1" applyFill="1"/>
    <xf numFmtId="0" fontId="4" fillId="0" borderId="0" xfId="0" applyFont="1"/>
    <xf numFmtId="164" fontId="4" fillId="0" borderId="0" xfId="0" applyNumberFormat="1" applyFont="1"/>
    <xf numFmtId="3" fontId="4" fillId="2" borderId="0" xfId="0" applyNumberFormat="1" applyFont="1" applyFill="1" applyAlignment="1">
      <alignment horizontal="center"/>
    </xf>
    <xf numFmtId="3" fontId="13" fillId="2" borderId="0" xfId="0" applyNumberFormat="1" applyFont="1" applyFill="1" applyAlignment="1">
      <alignment horizontal="center"/>
    </xf>
    <xf numFmtId="3" fontId="13" fillId="3" borderId="0" xfId="0" applyNumberFormat="1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/>
    </xf>
    <xf numFmtId="3" fontId="4" fillId="2" borderId="0" xfId="0" applyNumberFormat="1" applyFont="1" applyFill="1" applyAlignment="1">
      <alignment horizontal="center" vertical="center" wrapText="1"/>
    </xf>
    <xf numFmtId="0" fontId="14" fillId="0" borderId="0" xfId="0" applyFont="1"/>
    <xf numFmtId="0" fontId="15" fillId="0" borderId="0" xfId="0" applyFont="1"/>
    <xf numFmtId="164" fontId="15" fillId="0" borderId="0" xfId="0" applyNumberFormat="1" applyFont="1"/>
    <xf numFmtId="3" fontId="15" fillId="2" borderId="0" xfId="0" applyNumberFormat="1" applyFont="1" applyFill="1" applyAlignment="1">
      <alignment horizontal="center"/>
    </xf>
    <xf numFmtId="3" fontId="4" fillId="3" borderId="0" xfId="0" applyNumberFormat="1" applyFont="1" applyFill="1" applyAlignment="1">
      <alignment horizontal="center"/>
    </xf>
    <xf numFmtId="164" fontId="14" fillId="0" borderId="0" xfId="0" applyNumberFormat="1" applyFont="1"/>
    <xf numFmtId="3" fontId="14" fillId="2" borderId="0" xfId="0" applyNumberFormat="1" applyFont="1" applyFill="1" applyAlignment="1">
      <alignment horizontal="center"/>
    </xf>
    <xf numFmtId="0" fontId="4" fillId="3" borderId="0" xfId="0" applyFont="1" applyFill="1" applyAlignment="1">
      <alignment horizontal="center"/>
    </xf>
    <xf numFmtId="0" fontId="5" fillId="0" borderId="0" xfId="0" applyFont="1"/>
    <xf numFmtId="164" fontId="5" fillId="0" borderId="0" xfId="0" applyNumberFormat="1" applyFont="1"/>
    <xf numFmtId="3" fontId="5" fillId="2" borderId="0" xfId="0" applyNumberFormat="1" applyFont="1" applyFill="1" applyAlignment="1">
      <alignment horizontal="center"/>
    </xf>
    <xf numFmtId="164" fontId="0" fillId="0" borderId="0" xfId="0" applyNumberFormat="1"/>
    <xf numFmtId="3" fontId="0" fillId="2" borderId="0" xfId="0" applyNumberFormat="1" applyFill="1" applyAlignment="1">
      <alignment horizontal="center"/>
    </xf>
    <xf numFmtId="3" fontId="0" fillId="3" borderId="0" xfId="0" applyNumberFormat="1" applyFill="1" applyAlignment="1">
      <alignment horizontal="center"/>
    </xf>
    <xf numFmtId="0" fontId="0" fillId="2" borderId="0" xfId="0" applyFill="1" applyAlignment="1">
      <alignment horizontal="center"/>
    </xf>
    <xf numFmtId="0" fontId="0" fillId="3" borderId="0" xfId="0" applyFill="1" applyAlignment="1">
      <alignment horizontal="center"/>
    </xf>
    <xf numFmtId="3" fontId="7" fillId="2" borderId="6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/>
    </xf>
    <xf numFmtId="164" fontId="5" fillId="0" borderId="6" xfId="0" applyNumberFormat="1" applyFont="1" applyBorder="1" applyAlignment="1">
      <alignment horizontal="center"/>
    </xf>
    <xf numFmtId="3" fontId="5" fillId="2" borderId="6" xfId="0" applyNumberFormat="1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3" fontId="5" fillId="2" borderId="3" xfId="0" applyNumberFormat="1" applyFont="1" applyFill="1" applyBorder="1" applyAlignment="1">
      <alignment horizontal="center" vertical="center" wrapText="1"/>
    </xf>
    <xf numFmtId="3" fontId="5" fillId="2" borderId="4" xfId="0" applyNumberFormat="1" applyFont="1" applyFill="1" applyBorder="1" applyAlignment="1">
      <alignment horizontal="center" vertical="center" wrapText="1"/>
    </xf>
    <xf numFmtId="3" fontId="5" fillId="2" borderId="5" xfId="0" applyNumberFormat="1" applyFont="1" applyFill="1" applyBorder="1" applyAlignment="1">
      <alignment horizontal="center" vertical="center" wrapText="1"/>
    </xf>
    <xf numFmtId="3" fontId="5" fillId="2" borderId="0" xfId="0" applyNumberFormat="1" applyFont="1" applyFill="1" applyBorder="1" applyAlignment="1">
      <alignment horizontal="center" vertical="center" wrapText="1"/>
    </xf>
    <xf numFmtId="3" fontId="5" fillId="2" borderId="1" xfId="0" applyNumberFormat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ilimBook/Desktop/&#1054;&#1090;&#1082;&#1088;&#1099;&#1090;&#1099;&#1077;%20&#1073;&#1102;&#1076;&#1078;&#1077;&#1090;&#1099;%202022/&#1040;&#1040;&#1040;1.01.%20&#1058;&#1072;&#1088;&#1080;&#1092;&#1080;&#1082;&#1072;&#1094;&#1080;&#1103;%20%20%202021&#1075;&#1086;&#1076;/&#1064;&#1050;&#1054;&#1051;&#1067;%20&#1064;&#1058;&#1040;&#1058;&#1053;&#1054;&#1045;%20%20&#1085;&#1072;%201.01.2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ilimBook/Desktop/01.01.2022&#1075;%20&#1058;&#1040;&#1056;&#1048;&#1060;&#1048;&#1050;&#1040;&#1062;&#1048;&#1071;/&#1064;&#1058;&#1040;&#1058;&#1053;&#1054;&#1045;%20&#1096;&#1082;&#1086;&#1083;&#109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абай"/>
      <sheetName val="Айдабул 29.01"/>
      <sheetName val="айдаб"/>
      <sheetName val="Акколь"/>
      <sheetName val="Аккадыр"/>
      <sheetName val="26.01 Алнксеев"/>
      <sheetName val="Алексеевская"/>
      <sheetName val="Викторовская"/>
      <sheetName val="Березняк 26.01"/>
      <sheetName val="Березняковка"/>
      <sheetName val="Бирлестык"/>
      <sheetName val="Еленовка"/>
      <sheetName val="Доломитово"/>
      <sheetName val=" ЗСШ № 26.01"/>
      <sheetName val="ЗСШ 1"/>
      <sheetName val="ЗКСШ 26.01"/>
      <sheetName val="ЗКСШ"/>
      <sheetName val="ЗСШ 2"/>
      <sheetName val="Исаковка"/>
      <sheetName val="Иглик"/>
      <sheetName val="К-тан 26.01"/>
      <sheetName val="Кызылтан"/>
      <sheetName val="Кызылсая"/>
      <sheetName val="Троицк"/>
      <sheetName val="Молодеж"/>
      <sheetName val="Ортагаш"/>
      <sheetName val="Раздольное"/>
      <sheetName val="26.01 Приречн"/>
      <sheetName val="Приречное"/>
      <sheetName val="ортак"/>
      <sheetName val="Сейфул"/>
      <sheetName val="Куропаткино"/>
      <sheetName val="Садовое"/>
      <sheetName val="Чагли СШ"/>
      <sheetName val="26.01 Симферополь"/>
      <sheetName val="Симферополь"/>
      <sheetName val="1.03 Азат"/>
      <sheetName val="Азат"/>
      <sheetName val="Айдарлы"/>
      <sheetName val="Акан"/>
      <sheetName val="Барат"/>
      <sheetName val="Байтерек"/>
      <sheetName val="булак нш"/>
      <sheetName val="Гранит"/>
      <sheetName val="Зареч"/>
      <sheetName val="Донг"/>
      <sheetName val="Жолд"/>
      <sheetName val="Жылым"/>
      <sheetName val="Караб"/>
      <sheetName val="Казахстан"/>
      <sheetName val="Кр.Кордон"/>
      <sheetName val="26.01 Карлык"/>
      <sheetName val="Карлык"/>
      <sheetName val="Кост"/>
      <sheetName val="Кошкарбай"/>
      <sheetName val="Чаглинская ОШ"/>
      <sheetName val="Кенеткуль"/>
      <sheetName val="26.01 Коктерек"/>
      <sheetName val="Коктер"/>
      <sheetName val="К-егис"/>
      <sheetName val="Васильковка"/>
      <sheetName val="Мало-тюкты"/>
      <sheetName val="Первом"/>
      <sheetName val="26.01 Пухальск"/>
      <sheetName val="Пухальск"/>
      <sheetName val="Красиловка"/>
      <sheetName val="Богенб"/>
      <sheetName val="Уялы"/>
      <sheetName val="карсак"/>
      <sheetName val="караузек"/>
      <sheetName val="ивановская"/>
      <sheetName val="жанаул"/>
      <sheetName val="павл"/>
      <sheetName val="уголки"/>
      <sheetName val="карагай"/>
      <sheetName val="Свод "/>
      <sheetName val="разница"/>
      <sheetName val="свод в разрезе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>
        <row r="6">
          <cell r="J6">
            <v>12873168.007379351</v>
          </cell>
        </row>
        <row r="20">
          <cell r="J20">
            <v>5306275.8012449741</v>
          </cell>
        </row>
      </sheetData>
      <sheetData sheetId="76" refreshError="1"/>
      <sheetData sheetId="77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Абай"/>
      <sheetName val="Айдаб"/>
      <sheetName val="Акколь"/>
      <sheetName val="Аккадыр"/>
      <sheetName val="Алексеевка"/>
      <sheetName val="Викторовская"/>
      <sheetName val="Березняковка"/>
      <sheetName val="Бирлестык"/>
      <sheetName val="Еленовка"/>
      <sheetName val="Доломитово"/>
      <sheetName val="01.01.2022 ЗСШ №1"/>
      <sheetName val="01.01.ЗКСШ"/>
      <sheetName val="01.01ЗСШ №2"/>
      <sheetName val="Исаковка"/>
      <sheetName val="Иглик"/>
      <sheetName val="К-тан "/>
      <sheetName val="Кызылсая"/>
      <sheetName val="Троицк"/>
      <sheetName val="Молодеж"/>
      <sheetName val="ортагаш"/>
      <sheetName val="озен"/>
      <sheetName val="Приречное"/>
      <sheetName val="ортак"/>
      <sheetName val="Сейфул"/>
      <sheetName val="Куропаткино"/>
      <sheetName val="Садовое"/>
      <sheetName val="01.01 Чаглинс СШ"/>
      <sheetName val="Симфероп"/>
      <sheetName val="Азат"/>
      <sheetName val="Айдарлы"/>
      <sheetName val="Акан"/>
      <sheetName val="Барат"/>
      <sheetName val="Байтерек"/>
      <sheetName val="булак нш"/>
      <sheetName val="Гранит"/>
      <sheetName val="Зареч"/>
      <sheetName val="Донг"/>
      <sheetName val="Жолд"/>
      <sheetName val="Жылым"/>
      <sheetName val="Караб"/>
      <sheetName val="Казахстан"/>
      <sheetName val="Кр.Кордон"/>
      <sheetName val=" Карлык"/>
      <sheetName val="Кост"/>
      <sheetName val="Кошкарбай"/>
      <sheetName val="Чаглинская ОШ"/>
      <sheetName val="Кенеткуль"/>
      <sheetName val="Коктерек"/>
      <sheetName val="К-егис"/>
      <sheetName val="Васильковка"/>
      <sheetName val="Мало-тюкты"/>
      <sheetName val="Первом"/>
      <sheetName val="5.04 Пухальска"/>
      <sheetName val="Пухальск"/>
      <sheetName val="Красиловка"/>
      <sheetName val="Богенб"/>
      <sheetName val="Уялы"/>
      <sheetName val="карсак"/>
      <sheetName val="караузек"/>
      <sheetName val="ивановская"/>
      <sheetName val="жанаул"/>
      <sheetName val="павл"/>
      <sheetName val="уголки"/>
      <sheetName val="карагай"/>
      <sheetName val="Свод "/>
      <sheetName val="сторожа "/>
      <sheetName val="свод по разнице без повышения"/>
      <sheetName val="водител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>
        <row r="7">
          <cell r="L7">
            <v>197535.04500307923</v>
          </cell>
        </row>
        <row r="21">
          <cell r="L21">
            <v>73712.169784318961</v>
          </cell>
        </row>
      </sheetData>
      <sheetData sheetId="65" refreshError="1"/>
      <sheetData sheetId="66" refreshError="1"/>
      <sheetData sheetId="6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T68"/>
  <sheetViews>
    <sheetView tabSelected="1" workbookViewId="0">
      <selection activeCell="B7" sqref="B7"/>
    </sheetView>
  </sheetViews>
  <sheetFormatPr defaultRowHeight="15"/>
  <cols>
    <col min="1" max="1" width="4.5703125" customWidth="1"/>
    <col min="2" max="2" width="34.42578125" customWidth="1"/>
    <col min="3" max="3" width="15.7109375" style="58" hidden="1" customWidth="1"/>
    <col min="4" max="4" width="12.7109375" style="58" hidden="1" customWidth="1"/>
    <col min="5" max="5" width="10.5703125" style="58" hidden="1" customWidth="1"/>
    <col min="6" max="6" width="11.42578125" style="58" hidden="1" customWidth="1"/>
    <col min="7" max="7" width="20.5703125" style="59" customWidth="1"/>
    <col min="8" max="8" width="13.7109375" style="59" customWidth="1"/>
    <col min="9" max="9" width="13.140625" style="59" customWidth="1"/>
    <col min="10" max="11" width="14.42578125" style="59" customWidth="1"/>
    <col min="12" max="12" width="18.42578125" style="59" customWidth="1"/>
    <col min="13" max="13" width="12.140625" style="62" customWidth="1"/>
    <col min="14" max="15" width="12.28515625" style="61" customWidth="1"/>
    <col min="16" max="16" width="12.5703125" style="61" customWidth="1"/>
    <col min="17" max="17" width="8.7109375" style="61" hidden="1" customWidth="1"/>
    <col min="18" max="19" width="10.7109375" style="61" hidden="1" customWidth="1"/>
    <col min="20" max="20" width="17.85546875" style="5" customWidth="1"/>
    <col min="23" max="23" width="17.42578125" customWidth="1"/>
  </cols>
  <sheetData>
    <row r="1" spans="1:20" ht="20.25">
      <c r="A1" s="1"/>
      <c r="B1" s="73" t="s">
        <v>0</v>
      </c>
      <c r="C1" s="73"/>
      <c r="D1" s="73"/>
      <c r="E1" s="73"/>
      <c r="F1" s="73"/>
      <c r="G1" s="73"/>
      <c r="H1" s="73"/>
      <c r="I1" s="73"/>
      <c r="J1" s="73"/>
      <c r="K1" s="2"/>
      <c r="L1" s="3"/>
      <c r="M1" s="4"/>
      <c r="N1" s="2"/>
      <c r="O1" s="2"/>
      <c r="P1" s="2"/>
      <c r="Q1" s="2"/>
      <c r="R1" s="2"/>
      <c r="S1" s="2"/>
    </row>
    <row r="2" spans="1:20"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6">
        <v>44562</v>
      </c>
      <c r="Q2" s="7"/>
      <c r="R2" s="7"/>
      <c r="S2" s="7"/>
      <c r="T2" s="8"/>
    </row>
    <row r="3" spans="1:20" ht="15.75">
      <c r="A3" s="9" t="s">
        <v>1</v>
      </c>
      <c r="B3" s="10" t="s">
        <v>2</v>
      </c>
      <c r="C3" s="11"/>
      <c r="D3" s="11"/>
      <c r="E3" s="11"/>
      <c r="F3" s="11"/>
      <c r="G3" s="12" t="s">
        <v>3</v>
      </c>
      <c r="H3" s="75" t="s">
        <v>4</v>
      </c>
      <c r="I3" s="76"/>
      <c r="J3" s="77"/>
      <c r="K3" s="76" t="s">
        <v>5</v>
      </c>
      <c r="L3" s="80" t="s">
        <v>6</v>
      </c>
      <c r="M3" s="81"/>
      <c r="N3" s="81"/>
      <c r="O3" s="81"/>
      <c r="P3" s="82"/>
      <c r="Q3" s="83" t="s">
        <v>7</v>
      </c>
      <c r="R3" s="64" t="s">
        <v>8</v>
      </c>
      <c r="S3" s="64" t="s">
        <v>9</v>
      </c>
      <c r="T3" s="13"/>
    </row>
    <row r="4" spans="1:20" ht="2.25" customHeight="1">
      <c r="A4" s="14"/>
      <c r="B4" s="67"/>
      <c r="C4" s="67"/>
      <c r="D4" s="67"/>
      <c r="E4" s="67"/>
      <c r="F4" s="67"/>
      <c r="G4" s="67"/>
      <c r="H4" s="67"/>
      <c r="I4" s="67"/>
      <c r="J4" s="15"/>
      <c r="K4" s="78"/>
      <c r="L4" s="16"/>
      <c r="M4" s="17"/>
      <c r="N4" s="16"/>
      <c r="O4" s="16"/>
      <c r="P4" s="16"/>
      <c r="Q4" s="84"/>
      <c r="R4" s="65"/>
      <c r="S4" s="65"/>
      <c r="T4" s="13"/>
    </row>
    <row r="5" spans="1:20" ht="15" hidden="1" customHeight="1">
      <c r="A5" s="14"/>
      <c r="B5" s="18"/>
      <c r="C5" s="19"/>
      <c r="D5" s="19"/>
      <c r="E5" s="19"/>
      <c r="F5" s="19"/>
      <c r="G5" s="15"/>
      <c r="H5" s="15"/>
      <c r="I5" s="15"/>
      <c r="J5" s="15"/>
      <c r="K5" s="78"/>
      <c r="L5" s="16"/>
      <c r="M5" s="17"/>
      <c r="N5" s="16"/>
      <c r="O5" s="16"/>
      <c r="P5" s="16"/>
      <c r="Q5" s="84"/>
      <c r="R5" s="65"/>
      <c r="S5" s="65"/>
      <c r="T5" s="13"/>
    </row>
    <row r="6" spans="1:20" ht="30" customHeight="1">
      <c r="A6" s="20"/>
      <c r="B6" s="21"/>
      <c r="C6" s="22"/>
      <c r="D6" s="68" t="s">
        <v>10</v>
      </c>
      <c r="E6" s="68"/>
      <c r="F6" s="68"/>
      <c r="G6" s="23" t="s">
        <v>11</v>
      </c>
      <c r="H6" s="69" t="s">
        <v>12</v>
      </c>
      <c r="I6" s="69"/>
      <c r="J6" s="69"/>
      <c r="K6" s="78"/>
      <c r="L6" s="70" t="s">
        <v>13</v>
      </c>
      <c r="M6" s="70"/>
      <c r="N6" s="70"/>
      <c r="O6" s="70"/>
      <c r="P6" s="71" t="s">
        <v>14</v>
      </c>
      <c r="Q6" s="84"/>
      <c r="R6" s="65"/>
      <c r="S6" s="65"/>
      <c r="T6" s="63" t="s">
        <v>15</v>
      </c>
    </row>
    <row r="7" spans="1:20" ht="53.25" customHeight="1">
      <c r="A7" s="20"/>
      <c r="B7" s="21"/>
      <c r="C7" s="22">
        <v>111</v>
      </c>
      <c r="D7" s="22">
        <v>121</v>
      </c>
      <c r="E7" s="22">
        <v>122</v>
      </c>
      <c r="F7" s="22">
        <v>124</v>
      </c>
      <c r="G7" s="23" t="s">
        <v>16</v>
      </c>
      <c r="H7" s="23">
        <v>121</v>
      </c>
      <c r="I7" s="23">
        <v>122</v>
      </c>
      <c r="J7" s="23">
        <v>124</v>
      </c>
      <c r="K7" s="79"/>
      <c r="L7" s="23" t="s">
        <v>17</v>
      </c>
      <c r="M7" s="24" t="s">
        <v>18</v>
      </c>
      <c r="N7" s="25" t="s">
        <v>19</v>
      </c>
      <c r="O7" s="25" t="s">
        <v>20</v>
      </c>
      <c r="P7" s="72"/>
      <c r="Q7" s="85"/>
      <c r="R7" s="66"/>
      <c r="S7" s="66"/>
      <c r="T7" s="63"/>
    </row>
    <row r="8" spans="1:20" s="30" customFormat="1" ht="31.5">
      <c r="A8" s="31">
        <v>14</v>
      </c>
      <c r="B8" s="32" t="s">
        <v>21</v>
      </c>
      <c r="C8" s="33">
        <f>'[1]Свод '!$J$20/1000</f>
        <v>5306.275801244974</v>
      </c>
      <c r="D8" s="33">
        <f t="shared" ref="D8" si="0">(C8-C8*10%)*6%</f>
        <v>286.53889326722856</v>
      </c>
      <c r="E8" s="33">
        <f t="shared" ref="E8" si="1">(C8-C8*10%)*3.5%</f>
        <v>167.14768773921671</v>
      </c>
      <c r="F8" s="33">
        <f t="shared" ref="F8" si="2">C8*2%</f>
        <v>106.12551602489948</v>
      </c>
      <c r="G8" s="26">
        <f>'[2]Свод '!$L$21</f>
        <v>73712.169784318961</v>
      </c>
      <c r="H8" s="34">
        <f t="shared" ref="H8" si="3">(G8-G8*10%)*6%</f>
        <v>3980.4571683532236</v>
      </c>
      <c r="I8" s="34">
        <f t="shared" ref="I8" si="4">(G8-G8*10%)*3.5%</f>
        <v>2321.9333482060474</v>
      </c>
      <c r="J8" s="34">
        <f t="shared" ref="J8" si="5">G8*2%</f>
        <v>1474.2433956863792</v>
      </c>
      <c r="K8" s="26">
        <f t="shared" ref="K8" si="6">G8+H8+I8+J8</f>
        <v>81488.803696564617</v>
      </c>
      <c r="L8" s="13">
        <f>8195-400+310</f>
        <v>8105</v>
      </c>
      <c r="M8" s="35">
        <v>514.9</v>
      </c>
      <c r="N8" s="35">
        <v>155</v>
      </c>
      <c r="O8" s="36">
        <v>83</v>
      </c>
      <c r="P8" s="27"/>
      <c r="Q8" s="28"/>
      <c r="R8" s="29"/>
      <c r="S8" s="29"/>
      <c r="T8" s="13">
        <f t="shared" ref="T8" si="7">K8+L8+M8+N8+O8+Q8+P8+R8+S8</f>
        <v>90346.703696564611</v>
      </c>
    </row>
    <row r="9" spans="1:20" s="30" customFormat="1" ht="15.75" customHeight="1"/>
    <row r="10" spans="1:20" s="30" customFormat="1" ht="15.75" customHeight="1"/>
    <row r="11" spans="1:20" s="30" customFormat="1" ht="15.75" customHeight="1"/>
    <row r="12" spans="1:20" s="30" customFormat="1" ht="15.75" customHeight="1"/>
    <row r="13" spans="1:20" s="30" customFormat="1" ht="15.75" customHeight="1"/>
    <row r="14" spans="1:20" s="30" customFormat="1" ht="15.75" customHeight="1"/>
    <row r="15" spans="1:20" s="30" customFormat="1" ht="15.75" customHeight="1"/>
    <row r="16" spans="1:20" s="30" customFormat="1" ht="15.75" customHeight="1"/>
    <row r="17" s="30" customFormat="1" ht="15.75" customHeight="1"/>
    <row r="18" s="30" customFormat="1" ht="15.75" customHeight="1"/>
    <row r="19" s="30" customFormat="1" ht="15.75" customHeight="1"/>
    <row r="20" s="30" customFormat="1" ht="15.75" customHeight="1"/>
    <row r="21" s="30" customFormat="1" ht="15.75" customHeight="1"/>
    <row r="22" s="30" customFormat="1" ht="15.75" customHeight="1"/>
    <row r="23" s="30" customFormat="1" ht="15.75" customHeight="1"/>
    <row r="24" s="30" customFormat="1" ht="15.75" customHeight="1"/>
    <row r="25" s="30" customFormat="1" ht="15.75" customHeight="1"/>
    <row r="26" s="30" customFormat="1" ht="15.75" customHeight="1"/>
    <row r="27" s="30" customFormat="1" ht="15.75" customHeight="1"/>
    <row r="28" s="30" customFormat="1" ht="15.75" customHeight="1"/>
    <row r="29" s="30" customFormat="1" ht="15.75" customHeight="1"/>
    <row r="30" s="30" customFormat="1" ht="15.75" customHeight="1"/>
    <row r="31" s="37" customFormat="1" ht="15.75" customHeight="1"/>
    <row r="32" s="30" customFormat="1" ht="15.75" customHeight="1"/>
    <row r="33" s="30" customFormat="1" ht="15.75" customHeight="1"/>
    <row r="34" s="30" customFormat="1" ht="15.75" customHeight="1"/>
    <row r="35" s="30" customFormat="1" ht="15.75" customHeight="1"/>
    <row r="36" s="30" customFormat="1" ht="15.75" customHeight="1"/>
    <row r="37" s="30" customFormat="1" ht="15.75" customHeight="1"/>
    <row r="38" s="30" customFormat="1" ht="15.75" customHeight="1"/>
    <row r="39" s="30" customFormat="1" ht="15.75" customHeight="1"/>
    <row r="40" s="30" customFormat="1" ht="15.75" customHeight="1"/>
    <row r="41" s="30" customFormat="1" ht="15.75" customHeight="1"/>
    <row r="42" s="30" customFormat="1" ht="18" customHeight="1"/>
    <row r="43" s="30" customFormat="1" ht="15.75" customHeight="1"/>
    <row r="44" s="30" customFormat="1" ht="15.75" customHeight="1"/>
    <row r="45" s="30" customFormat="1" ht="15.75" customHeight="1"/>
    <row r="46" s="30" customFormat="1" ht="15.75" customHeight="1"/>
    <row r="47" s="30" customFormat="1" ht="15.75" customHeight="1"/>
    <row r="48" s="30" customFormat="1" ht="15.75" customHeight="1"/>
    <row r="49" spans="1:20" s="30" customFormat="1" ht="15.75" customHeight="1"/>
    <row r="50" spans="1:20" s="30" customFormat="1" ht="15.75" customHeight="1"/>
    <row r="51" spans="1:20" s="30" customFormat="1" ht="15.75" customHeight="1"/>
    <row r="52" spans="1:20" s="30" customFormat="1" ht="15.75" customHeight="1"/>
    <row r="53" spans="1:20" s="30" customFormat="1" ht="15.75" customHeight="1"/>
    <row r="54" spans="1:20" s="30" customFormat="1" ht="15.75" customHeight="1"/>
    <row r="55" spans="1:20" s="30" customFormat="1" ht="15.75" customHeight="1"/>
    <row r="56" spans="1:20" s="30" customFormat="1" ht="15.75" customHeight="1"/>
    <row r="57" spans="1:20" s="30" customFormat="1" ht="15.75" customHeight="1"/>
    <row r="58" spans="1:20" s="30" customFormat="1" ht="15.75" customHeight="1"/>
    <row r="59" spans="1:20" s="30" customFormat="1" ht="15.75" customHeight="1"/>
    <row r="60" spans="1:20" s="38" customFormat="1"/>
    <row r="61" spans="1:20" ht="15.75">
      <c r="A61" s="39"/>
      <c r="B61" s="39"/>
      <c r="C61" s="40"/>
      <c r="D61" s="40"/>
      <c r="E61" s="40"/>
      <c r="F61" s="40"/>
      <c r="G61" s="41"/>
      <c r="H61" s="41"/>
      <c r="I61" s="41"/>
      <c r="J61" s="41"/>
      <c r="K61" s="41"/>
      <c r="L61" s="42"/>
      <c r="M61" s="43"/>
      <c r="N61" s="44"/>
      <c r="O61" s="45"/>
      <c r="P61" s="44"/>
      <c r="Q61" s="44"/>
      <c r="R61" s="44"/>
      <c r="S61" s="44"/>
      <c r="T61" s="46" t="s">
        <v>22</v>
      </c>
    </row>
    <row r="62" spans="1:20" ht="18.75">
      <c r="A62" s="47"/>
      <c r="B62" s="48" t="s">
        <v>23</v>
      </c>
      <c r="C62" s="49"/>
      <c r="D62" s="49"/>
      <c r="E62" s="49"/>
      <c r="F62" s="49"/>
      <c r="G62" s="50"/>
      <c r="H62" s="50"/>
      <c r="I62" s="50" t="s">
        <v>24</v>
      </c>
      <c r="J62" s="50"/>
      <c r="K62" s="41"/>
      <c r="L62" s="41">
        <v>428231</v>
      </c>
      <c r="M62" s="51"/>
      <c r="N62" s="44"/>
      <c r="O62" s="44"/>
      <c r="P62" s="44"/>
      <c r="Q62" s="44"/>
      <c r="R62" s="44"/>
      <c r="S62" s="44"/>
      <c r="T62" s="46"/>
    </row>
    <row r="63" spans="1:20" ht="18.75">
      <c r="A63" s="47"/>
      <c r="B63" s="47"/>
      <c r="C63" s="52"/>
      <c r="D63" s="52"/>
      <c r="E63" s="52"/>
      <c r="F63" s="52"/>
      <c r="G63" s="53"/>
      <c r="H63" s="53"/>
      <c r="I63" s="53"/>
      <c r="J63" s="53"/>
      <c r="K63" s="41"/>
      <c r="L63" s="41"/>
      <c r="M63" s="54"/>
      <c r="N63" s="41"/>
      <c r="O63" s="44"/>
      <c r="P63" s="44"/>
      <c r="Q63" s="44"/>
      <c r="R63" s="44"/>
      <c r="S63" s="44"/>
      <c r="T63" s="46"/>
    </row>
    <row r="64" spans="1:20" ht="15.75">
      <c r="A64" s="39"/>
      <c r="B64" s="55"/>
      <c r="C64" s="56"/>
      <c r="D64" s="56"/>
      <c r="E64" s="56"/>
      <c r="F64" s="56"/>
      <c r="G64" s="57"/>
      <c r="H64" s="57"/>
      <c r="I64" s="57"/>
      <c r="J64" s="57"/>
      <c r="K64" s="57"/>
      <c r="L64" s="57"/>
      <c r="M64" s="51"/>
      <c r="N64" s="44"/>
      <c r="O64" s="44"/>
      <c r="P64" s="44"/>
      <c r="Q64" s="44"/>
      <c r="R64" s="44"/>
      <c r="S64" s="44"/>
      <c r="T64" s="46"/>
    </row>
    <row r="65" spans="1:20" ht="15.75">
      <c r="A65" s="39"/>
      <c r="B65" s="55"/>
      <c r="C65" s="56"/>
      <c r="D65" s="56"/>
      <c r="E65" s="56"/>
      <c r="F65" s="56"/>
      <c r="G65" s="57"/>
      <c r="H65" s="57"/>
      <c r="I65" s="57"/>
      <c r="J65" s="57"/>
      <c r="K65" s="57"/>
      <c r="L65" s="57"/>
      <c r="M65" s="54"/>
      <c r="N65" s="44"/>
      <c r="O65" s="44"/>
      <c r="P65" s="44"/>
      <c r="Q65" s="44"/>
      <c r="R65" s="44"/>
      <c r="S65" s="44"/>
      <c r="T65" s="46"/>
    </row>
    <row r="66" spans="1:20" ht="15.75">
      <c r="A66" s="39"/>
      <c r="B66" s="39"/>
      <c r="C66" s="40"/>
      <c r="D66" s="40"/>
      <c r="E66" s="40"/>
      <c r="F66" s="40"/>
      <c r="G66" s="41"/>
      <c r="H66" s="41"/>
      <c r="I66" s="41"/>
      <c r="J66" s="41"/>
      <c r="K66" s="41"/>
      <c r="L66" s="41"/>
      <c r="M66" s="51"/>
      <c r="N66" s="44"/>
      <c r="O66" s="44"/>
      <c r="P66" s="44"/>
      <c r="Q66" s="44"/>
      <c r="R66" s="44"/>
      <c r="S66" s="44"/>
      <c r="T66" s="46"/>
    </row>
    <row r="67" spans="1:20">
      <c r="M67" s="60"/>
    </row>
    <row r="68" spans="1:20">
      <c r="M68" s="60"/>
    </row>
  </sheetData>
  <mergeCells count="14">
    <mergeCell ref="B1:J1"/>
    <mergeCell ref="B2:O2"/>
    <mergeCell ref="H3:J3"/>
    <mergeCell ref="K3:K7"/>
    <mergeCell ref="L3:P3"/>
    <mergeCell ref="T6:T7"/>
    <mergeCell ref="R3:R7"/>
    <mergeCell ref="S3:S7"/>
    <mergeCell ref="B4:I4"/>
    <mergeCell ref="D6:F6"/>
    <mergeCell ref="H6:J6"/>
    <mergeCell ref="L6:O6"/>
    <mergeCell ref="P6:P7"/>
    <mergeCell ref="Q3:Q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открытые бюджеты 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2022-05-17T05:41:13Z</dcterms:modified>
</cp:coreProperties>
</file>